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<sst xmlns="http://schemas.openxmlformats.org/spreadsheetml/2006/main" count="275" uniqueCount="101">
  <si>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</si>
  <si>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</si>
  <si>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</si>
  <si>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</si>
  <si>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</si>
  <si>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</si>
  <si>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</si>
  <si>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</si>
  <si>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</si>
  <si>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</si>
  <si>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</si>
  <si>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</si>
  <si>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</si>
  <si>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</si>
  <si>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</si>
  <si>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</si>
  <si>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</si>
  <si>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</si>
  <si>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</si>
  <si>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</si>
  <si>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</si>
  <si>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</si>
  <si>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</si>
  <si>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</si>
  <si>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</si>
  <si>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</si>
  <si>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</si>
  <si>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</si>
  <si>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</si>
  <si>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</si>
  <si>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</si>
  <si>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</si>
  <si>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</si>
  <si>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</si>
  <si>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</si>
  <si>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</si>
  <si>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</si>
  <si>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</si>
  <si>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</si>
  <si>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</si>
  <si>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</si>
  <si>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</si>
  <si>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</si>
  <si>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</si>
  <si>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</si>
  <si>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</si>
  <si>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</si>
  <si>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</si>
  <si>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</si>
  <si>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</si>
  <si>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</si>
  <si>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</si>
  <si>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</si>
  <si>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</si>
  <si>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</si>
  <si>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</si>
  <si>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</si>
  <si>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</si>
  <si>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</si>
  <si>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</si>
  <si>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</si>
  <si>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</si>
  <si>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</si>
  <si>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</si>
  <si>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</si>
  <si>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</si>
  <si>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</si>
  <si>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</si>
  <si>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</si>
  <si>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</si>
  <si>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</si>
  <si>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</si>
  <si>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</si>
  <si>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</si>
  <si>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</si>
  <si>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</si>
  <si>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</si>
  <si>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</si>
  <si>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</si>
  <si>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</si>
  <si>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</si>
  <si>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</si>
  <si>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</si>
  <si>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</si>
  <si>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</si>
  <si>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</si>
  <si>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</si>
  <si>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</si>
  <si>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</si>
  <si>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</si>
  <si>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</si>
  <si>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</si>
  <si>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</si>
  <si>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станом на 02.07.2014 р.</t>
  </si>
  <si>
    <t>Фактичні надходження (липень)</t>
  </si>
  <si>
    <r>
      <t xml:space="preserve">станом на 02.07.2014р.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</si>
  <si>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липень 2014 р. 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</si>
  <si>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02.07.2014р.</t>
    </r>
  </si>
  <si>
    <t>план на січень-липень  2014р.</t>
  </si>
  <si>
    <t>Зміни до розпису станом на 02.07.2014р. :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</si>
  <si>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02.07.2014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</si>
</sst>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1073246"/>
        <c:axId val="55441487"/>
      </c:lineChart>
      <c:catAx>
        <c:axId val="210732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41487"/>
        <c:crosses val="autoZero"/>
        <c:auto val="0"/>
        <c:lblOffset val="100"/>
        <c:tickLblSkip val="1"/>
        <c:noMultiLvlLbl val="0"/>
      </c:catAx>
      <c:valAx>
        <c:axId val="55441487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7324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1683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1658.94</c:v>
                </c:pt>
              </c:numCache>
            </c:numRef>
          </c:val>
        </c:ser>
        <c:axId val="59463320"/>
        <c:axId val="65407833"/>
      </c:barChart>
      <c:catAx>
        <c:axId val="5946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07833"/>
        <c:crosses val="autoZero"/>
        <c:auto val="1"/>
        <c:lblOffset val="100"/>
        <c:tickLblSkip val="1"/>
        <c:noMultiLvlLbl val="0"/>
      </c:catAx>
      <c:valAx>
        <c:axId val="65407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6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41312.6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38156.7</c:v>
                </c:pt>
              </c:numCache>
            </c:numRef>
          </c:val>
        </c:ser>
        <c:axId val="51799586"/>
        <c:axId val="63543091"/>
      </c:barChart>
      <c:catAx>
        <c:axId val="5179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43091"/>
        <c:crosses val="autoZero"/>
        <c:auto val="1"/>
        <c:lblOffset val="100"/>
        <c:tickLblSkip val="1"/>
        <c:noMultiLvlLbl val="0"/>
      </c:catAx>
      <c:valAx>
        <c:axId val="63543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99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9211336"/>
        <c:axId val="61575433"/>
      </c:lineChart>
      <c:catAx>
        <c:axId val="292113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75433"/>
        <c:crosses val="autoZero"/>
        <c:auto val="0"/>
        <c:lblOffset val="100"/>
        <c:tickLblSkip val="1"/>
        <c:noMultiLvlLbl val="0"/>
      </c:catAx>
      <c:valAx>
        <c:axId val="6157543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2113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307986"/>
        <c:axId val="21554147"/>
      </c:lineChart>
      <c:catAx>
        <c:axId val="173079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54147"/>
        <c:crosses val="autoZero"/>
        <c:auto val="0"/>
        <c:lblOffset val="100"/>
        <c:tickLblSkip val="1"/>
        <c:noMultiLvlLbl val="0"/>
      </c:catAx>
      <c:valAx>
        <c:axId val="2155414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079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9769596"/>
        <c:axId val="1055453"/>
      </c:lineChart>
      <c:catAx>
        <c:axId val="597695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5453"/>
        <c:crosses val="autoZero"/>
        <c:auto val="0"/>
        <c:lblOffset val="100"/>
        <c:tickLblSkip val="1"/>
        <c:noMultiLvlLbl val="0"/>
      </c:catAx>
      <c:valAx>
        <c:axId val="105545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7695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9499078"/>
        <c:axId val="18382839"/>
      </c:lineChart>
      <c:catAx>
        <c:axId val="94990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82839"/>
        <c:crosses val="autoZero"/>
        <c:auto val="0"/>
        <c:lblOffset val="100"/>
        <c:tickLblSkip val="1"/>
        <c:noMultiLvlLbl val="0"/>
      </c:catAx>
      <c:valAx>
        <c:axId val="1838283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4990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1227824"/>
        <c:axId val="12614961"/>
      </c:lineChart>
      <c:catAx>
        <c:axId val="312278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14961"/>
        <c:crosses val="autoZero"/>
        <c:auto val="0"/>
        <c:lblOffset val="100"/>
        <c:tickLblSkip val="1"/>
        <c:noMultiLvlLbl val="0"/>
      </c:catAx>
      <c:valAx>
        <c:axId val="12614961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2278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41836</c:v>
                </c:pt>
                <c:pt idx="12">
                  <c:v>41837</c:v>
                </c:pt>
                <c:pt idx="13">
                  <c:v>41838</c:v>
                </c:pt>
                <c:pt idx="14">
                  <c:v>41841</c:v>
                </c:pt>
                <c:pt idx="15">
                  <c:v>41842</c:v>
                </c:pt>
                <c:pt idx="16">
                  <c:v>41843</c:v>
                </c:pt>
                <c:pt idx="17">
                  <c:v>41844</c:v>
                </c:pt>
                <c:pt idx="18">
                  <c:v>41845</c:v>
                </c:pt>
                <c:pt idx="19">
                  <c:v>41848</c:v>
                </c:pt>
                <c:pt idx="20">
                  <c:v>41849</c:v>
                </c:pt>
                <c:pt idx="21">
                  <c:v>41850</c:v>
                </c:pt>
                <c:pt idx="22">
                  <c:v>41851</c:v>
                </c:pt>
              </c:strCache>
            </c:strRef>
          </c:cat>
          <c:val>
            <c:numRef>
              <c:f>липень!$J$4:$J$4</c:f>
              <c:numCache>
                <c:ptCount val="1"/>
                <c:pt idx="0">
                  <c:v>723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41836</c:v>
                </c:pt>
                <c:pt idx="12">
                  <c:v>41837</c:v>
                </c:pt>
                <c:pt idx="13">
                  <c:v>41838</c:v>
                </c:pt>
                <c:pt idx="14">
                  <c:v>41841</c:v>
                </c:pt>
                <c:pt idx="15">
                  <c:v>41842</c:v>
                </c:pt>
                <c:pt idx="16">
                  <c:v>41843</c:v>
                </c:pt>
                <c:pt idx="17">
                  <c:v>41844</c:v>
                </c:pt>
                <c:pt idx="18">
                  <c:v>41845</c:v>
                </c:pt>
                <c:pt idx="19">
                  <c:v>41848</c:v>
                </c:pt>
                <c:pt idx="20">
                  <c:v>41849</c:v>
                </c:pt>
                <c:pt idx="21">
                  <c:v>41850</c:v>
                </c:pt>
                <c:pt idx="22">
                  <c:v>41851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723</c:v>
                </c:pt>
                <c:pt idx="1">
                  <c:v>723</c:v>
                </c:pt>
                <c:pt idx="2">
                  <c:v>723</c:v>
                </c:pt>
                <c:pt idx="3">
                  <c:v>723</c:v>
                </c:pt>
                <c:pt idx="4">
                  <c:v>723</c:v>
                </c:pt>
                <c:pt idx="5">
                  <c:v>723</c:v>
                </c:pt>
                <c:pt idx="6">
                  <c:v>723</c:v>
                </c:pt>
                <c:pt idx="7">
                  <c:v>723</c:v>
                </c:pt>
                <c:pt idx="8">
                  <c:v>723</c:v>
                </c:pt>
                <c:pt idx="9">
                  <c:v>723</c:v>
                </c:pt>
                <c:pt idx="10">
                  <c:v>723</c:v>
                </c:pt>
                <c:pt idx="11">
                  <c:v>723</c:v>
                </c:pt>
                <c:pt idx="12">
                  <c:v>723</c:v>
                </c:pt>
                <c:pt idx="13">
                  <c:v>723</c:v>
                </c:pt>
                <c:pt idx="14">
                  <c:v>723</c:v>
                </c:pt>
                <c:pt idx="15">
                  <c:v>723</c:v>
                </c:pt>
                <c:pt idx="16">
                  <c:v>723</c:v>
                </c:pt>
                <c:pt idx="17">
                  <c:v>723</c:v>
                </c:pt>
                <c:pt idx="18">
                  <c:v>723</c:v>
                </c:pt>
                <c:pt idx="19">
                  <c:v>723</c:v>
                </c:pt>
                <c:pt idx="20">
                  <c:v>723</c:v>
                </c:pt>
                <c:pt idx="21">
                  <c:v>723</c:v>
                </c:pt>
                <c:pt idx="22">
                  <c:v>723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41836</c:v>
                </c:pt>
                <c:pt idx="12">
                  <c:v>41837</c:v>
                </c:pt>
                <c:pt idx="13">
                  <c:v>41838</c:v>
                </c:pt>
                <c:pt idx="14">
                  <c:v>41841</c:v>
                </c:pt>
                <c:pt idx="15">
                  <c:v>41842</c:v>
                </c:pt>
                <c:pt idx="16">
                  <c:v>41843</c:v>
                </c:pt>
                <c:pt idx="17">
                  <c:v>41844</c:v>
                </c:pt>
                <c:pt idx="18">
                  <c:v>41845</c:v>
                </c:pt>
                <c:pt idx="19">
                  <c:v>41848</c:v>
                </c:pt>
                <c:pt idx="20">
                  <c:v>41849</c:v>
                </c:pt>
                <c:pt idx="21">
                  <c:v>41850</c:v>
                </c:pt>
                <c:pt idx="22">
                  <c:v>41851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720</c:v>
                </c:pt>
                <c:pt idx="1">
                  <c:v>950</c:v>
                </c:pt>
                <c:pt idx="2">
                  <c:v>980</c:v>
                </c:pt>
                <c:pt idx="3">
                  <c:v>1600</c:v>
                </c:pt>
                <c:pt idx="4">
                  <c:v>3100</c:v>
                </c:pt>
                <c:pt idx="5">
                  <c:v>1200</c:v>
                </c:pt>
                <c:pt idx="6">
                  <c:v>1100</c:v>
                </c:pt>
                <c:pt idx="7">
                  <c:v>1150</c:v>
                </c:pt>
                <c:pt idx="8">
                  <c:v>1100</c:v>
                </c:pt>
                <c:pt idx="9">
                  <c:v>1500</c:v>
                </c:pt>
                <c:pt idx="10">
                  <c:v>3200</c:v>
                </c:pt>
                <c:pt idx="11">
                  <c:v>1600</c:v>
                </c:pt>
                <c:pt idx="12">
                  <c:v>1500</c:v>
                </c:pt>
                <c:pt idx="13">
                  <c:v>1500</c:v>
                </c:pt>
                <c:pt idx="14">
                  <c:v>1800</c:v>
                </c:pt>
                <c:pt idx="15">
                  <c:v>2760</c:v>
                </c:pt>
                <c:pt idx="16">
                  <c:v>1200</c:v>
                </c:pt>
                <c:pt idx="17">
                  <c:v>1500</c:v>
                </c:pt>
                <c:pt idx="18">
                  <c:v>1400</c:v>
                </c:pt>
                <c:pt idx="19">
                  <c:v>1100</c:v>
                </c:pt>
                <c:pt idx="20">
                  <c:v>2500</c:v>
                </c:pt>
                <c:pt idx="21">
                  <c:v>3480</c:v>
                </c:pt>
                <c:pt idx="22">
                  <c:v>2581.7</c:v>
                </c:pt>
              </c:numCache>
            </c:numRef>
          </c:val>
          <c:smooth val="1"/>
        </c:ser>
        <c:marker val="1"/>
        <c:axId val="46425786"/>
        <c:axId val="15178891"/>
      </c:lineChart>
      <c:catAx>
        <c:axId val="464257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78891"/>
        <c:crosses val="autoZero"/>
        <c:auto val="0"/>
        <c:lblOffset val="100"/>
        <c:tickLblSkip val="1"/>
        <c:noMultiLvlLbl val="0"/>
      </c:catAx>
      <c:valAx>
        <c:axId val="15178891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2578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02.07.2014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221371.1</c:v>
                </c:pt>
                <c:pt idx="1">
                  <c:v>44861.11</c:v>
                </c:pt>
                <c:pt idx="2">
                  <c:v>1033.6</c:v>
                </c:pt>
                <c:pt idx="3">
                  <c:v>604.5</c:v>
                </c:pt>
                <c:pt idx="4">
                  <c:v>3950.3</c:v>
                </c:pt>
                <c:pt idx="5">
                  <c:v>4106.5</c:v>
                </c:pt>
                <c:pt idx="6">
                  <c:v>1800</c:v>
                </c:pt>
                <c:pt idx="7">
                  <c:v>2504.7999999999665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183619.83</c:v>
                </c:pt>
                <c:pt idx="1">
                  <c:v>39919.71</c:v>
                </c:pt>
                <c:pt idx="2">
                  <c:v>317.87</c:v>
                </c:pt>
                <c:pt idx="3">
                  <c:v>416.75</c:v>
                </c:pt>
                <c:pt idx="4">
                  <c:v>3279.38</c:v>
                </c:pt>
                <c:pt idx="5">
                  <c:v>3551.7</c:v>
                </c:pt>
                <c:pt idx="6">
                  <c:v>1477.5</c:v>
                </c:pt>
                <c:pt idx="7">
                  <c:v>914.869999999999</c:v>
                </c:pt>
              </c:numCache>
            </c:numRef>
          </c:val>
          <c:shape val="box"/>
        </c:ser>
        <c:shape val="box"/>
        <c:axId val="2392292"/>
        <c:axId val="21530629"/>
      </c:bar3DChart>
      <c:catAx>
        <c:axId val="23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1530629"/>
        <c:crosses val="autoZero"/>
        <c:auto val="1"/>
        <c:lblOffset val="100"/>
        <c:tickLblSkip val="1"/>
        <c:noMultiLvlLbl val="0"/>
      </c:catAx>
      <c:valAx>
        <c:axId val="21530629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2292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7232.5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2117.13</c:v>
                </c:pt>
              </c:numCache>
            </c:numRef>
          </c:val>
        </c:ser>
        <c:axId val="59557934"/>
        <c:axId val="66259359"/>
      </c:barChart>
      <c:catAx>
        <c:axId val="5955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59359"/>
        <c:crosses val="autoZero"/>
        <c:auto val="1"/>
        <c:lblOffset val="100"/>
        <c:tickLblSkip val="1"/>
        <c:noMultiLvlLbl val="0"/>
      </c:catAx>
      <c:valAx>
        <c:axId val="66259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57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280 231,9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233 497,6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-38 798,7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39 521,7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-46 734,3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221371.1</v>
          </cell>
          <cell r="F10">
            <v>183619.83</v>
          </cell>
        </row>
        <row r="19">
          <cell r="E19">
            <v>1033.6</v>
          </cell>
          <cell r="F19">
            <v>317.87</v>
          </cell>
        </row>
        <row r="33">
          <cell r="E33">
            <v>44861.11</v>
          </cell>
          <cell r="F33">
            <v>39919.71</v>
          </cell>
        </row>
        <row r="56">
          <cell r="E56">
            <v>3950.3</v>
          </cell>
          <cell r="F56">
            <v>3279.38</v>
          </cell>
        </row>
        <row r="95">
          <cell r="E95">
            <v>4106.5</v>
          </cell>
          <cell r="F95">
            <v>3551.7</v>
          </cell>
        </row>
        <row r="96">
          <cell r="E96">
            <v>604.5</v>
          </cell>
          <cell r="F96">
            <v>416.75</v>
          </cell>
        </row>
        <row r="107">
          <cell r="E107">
            <v>280231.91</v>
          </cell>
          <cell r="F107">
            <v>233497.61</v>
          </cell>
        </row>
        <row r="119">
          <cell r="E119">
            <v>182.5</v>
          </cell>
          <cell r="F119">
            <v>139.3</v>
          </cell>
        </row>
        <row r="120">
          <cell r="E120">
            <v>41312.6</v>
          </cell>
          <cell r="F120">
            <v>38156.7</v>
          </cell>
        </row>
        <row r="121">
          <cell r="E121">
            <v>1683</v>
          </cell>
          <cell r="F121">
            <v>1658.94</v>
          </cell>
        </row>
        <row r="122">
          <cell r="E122">
            <v>7232.5</v>
          </cell>
          <cell r="F122">
            <v>2117.13</v>
          </cell>
        </row>
        <row r="123">
          <cell r="E123">
            <v>1052.04</v>
          </cell>
          <cell r="F123">
            <v>728.31</v>
          </cell>
        </row>
        <row r="143">
          <cell r="D143">
            <v>115585.34867</v>
          </cell>
        </row>
      </sheetData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2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3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4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61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62</v>
      </c>
      <c r="O1" s="112"/>
      <c r="P1" s="112"/>
      <c r="Q1" s="112"/>
      <c r="R1" s="112"/>
      <c r="S1" s="113"/>
    </row>
    <row r="2" spans="1:19" ht="16.5" thickBot="1">
      <c r="A2" s="114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"/>
      <c r="N2" s="117" t="s">
        <v>64</v>
      </c>
      <c r="O2" s="118"/>
      <c r="P2" s="118"/>
      <c r="Q2" s="118"/>
      <c r="R2" s="118"/>
      <c r="S2" s="11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41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2" t="s">
        <v>34</v>
      </c>
      <c r="O28" s="102"/>
      <c r="P28" s="102"/>
      <c r="Q28" s="10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>
        <v>41671</v>
      </c>
      <c r="O29" s="103">
        <f>'[1]січень '!$D$142</f>
        <v>111410.62</v>
      </c>
      <c r="P29" s="103"/>
      <c r="Q29" s="10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/>
      <c r="O30" s="103"/>
      <c r="P30" s="103"/>
      <c r="Q30" s="10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2" t="s">
        <v>35</v>
      </c>
      <c r="O37" s="122"/>
      <c r="P37" s="122"/>
      <c r="Q37" s="122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65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67</v>
      </c>
      <c r="O1" s="112"/>
      <c r="P1" s="112"/>
      <c r="Q1" s="112"/>
      <c r="R1" s="112"/>
      <c r="S1" s="113"/>
    </row>
    <row r="2" spans="1:19" ht="16.5" thickBot="1">
      <c r="A2" s="114" t="s">
        <v>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"/>
      <c r="N2" s="117" t="s">
        <v>71</v>
      </c>
      <c r="O2" s="118"/>
      <c r="P2" s="118"/>
      <c r="Q2" s="118"/>
      <c r="R2" s="118"/>
      <c r="S2" s="11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41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2" t="s">
        <v>34</v>
      </c>
      <c r="O28" s="102"/>
      <c r="P28" s="102"/>
      <c r="Q28" s="10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>
        <v>41699</v>
      </c>
      <c r="O29" s="103">
        <f>'[1]лютий'!$D$142</f>
        <v>121970.53</v>
      </c>
      <c r="P29" s="103"/>
      <c r="Q29" s="10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/>
      <c r="O30" s="103"/>
      <c r="P30" s="103"/>
      <c r="Q30" s="10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2" t="s">
        <v>35</v>
      </c>
      <c r="O37" s="122"/>
      <c r="P37" s="122"/>
      <c r="Q37" s="122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74</v>
      </c>
      <c r="O1" s="112"/>
      <c r="P1" s="112"/>
      <c r="Q1" s="112"/>
      <c r="R1" s="112"/>
      <c r="S1" s="113"/>
    </row>
    <row r="2" spans="1:19" ht="16.5" thickBot="1">
      <c r="A2" s="114" t="s">
        <v>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"/>
      <c r="N2" s="117" t="s">
        <v>76</v>
      </c>
      <c r="O2" s="118"/>
      <c r="P2" s="118"/>
      <c r="Q2" s="118"/>
      <c r="R2" s="118"/>
      <c r="S2" s="11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41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2" t="s">
        <v>34</v>
      </c>
      <c r="O28" s="102"/>
      <c r="P28" s="102"/>
      <c r="Q28" s="10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>
        <v>41730</v>
      </c>
      <c r="O29" s="103">
        <f>'[1]березень'!$D$142</f>
        <v>114985.02570999999</v>
      </c>
      <c r="P29" s="103"/>
      <c r="Q29" s="10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/>
      <c r="O30" s="103"/>
      <c r="P30" s="103"/>
      <c r="Q30" s="10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2" t="s">
        <v>35</v>
      </c>
      <c r="O37" s="122"/>
      <c r="P37" s="122"/>
      <c r="Q37" s="122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79</v>
      </c>
      <c r="O1" s="112"/>
      <c r="P1" s="112"/>
      <c r="Q1" s="112"/>
      <c r="R1" s="112"/>
      <c r="S1" s="113"/>
    </row>
    <row r="2" spans="1:19" ht="16.5" thickBot="1">
      <c r="A2" s="114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"/>
      <c r="N2" s="117" t="s">
        <v>81</v>
      </c>
      <c r="O2" s="118"/>
      <c r="P2" s="118"/>
      <c r="Q2" s="118"/>
      <c r="R2" s="118"/>
      <c r="S2" s="11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41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2" t="s">
        <v>34</v>
      </c>
      <c r="O29" s="102"/>
      <c r="P29" s="102"/>
      <c r="Q29" s="10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>
        <v>41760</v>
      </c>
      <c r="O30" s="103">
        <f>'[1]квітень'!$D$142</f>
        <v>123251.48</v>
      </c>
      <c r="P30" s="103"/>
      <c r="Q30" s="103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1"/>
      <c r="O31" s="103"/>
      <c r="P31" s="103"/>
      <c r="Q31" s="103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2" t="s">
        <v>35</v>
      </c>
      <c r="O38" s="122"/>
      <c r="P38" s="122"/>
      <c r="Q38" s="122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1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:C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84</v>
      </c>
      <c r="O1" s="112"/>
      <c r="P1" s="112"/>
      <c r="Q1" s="112"/>
      <c r="R1" s="112"/>
      <c r="S1" s="113"/>
    </row>
    <row r="2" spans="1:19" ht="16.5" thickBot="1">
      <c r="A2" s="114" t="s">
        <v>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"/>
      <c r="N2" s="117" t="s">
        <v>86</v>
      </c>
      <c r="O2" s="118"/>
      <c r="P2" s="118"/>
      <c r="Q2" s="118"/>
      <c r="R2" s="118"/>
      <c r="S2" s="11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2" t="s">
        <v>41</v>
      </c>
      <c r="O26" s="122"/>
      <c r="P26" s="122"/>
      <c r="Q26" s="122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2" t="s">
        <v>34</v>
      </c>
      <c r="O27" s="102"/>
      <c r="P27" s="102"/>
      <c r="Q27" s="10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0">
        <v>41791</v>
      </c>
      <c r="O28" s="103">
        <f>'[1]травень'!$D$142</f>
        <v>118982.48</v>
      </c>
      <c r="P28" s="103"/>
      <c r="Q28" s="103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1"/>
      <c r="O29" s="103"/>
      <c r="P29" s="103"/>
      <c r="Q29" s="103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2" t="s">
        <v>35</v>
      </c>
      <c r="O36" s="122"/>
      <c r="P36" s="122"/>
      <c r="Q36" s="122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0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1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9" sqref="M3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89</v>
      </c>
      <c r="O1" s="112"/>
      <c r="P1" s="112"/>
      <c r="Q1" s="112"/>
      <c r="R1" s="112"/>
      <c r="S1" s="113"/>
    </row>
    <row r="2" spans="1:19" ht="16.5" thickBot="1">
      <c r="A2" s="114" t="s">
        <v>90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"/>
      <c r="N2" s="117" t="s">
        <v>91</v>
      </c>
      <c r="O2" s="118"/>
      <c r="P2" s="118"/>
      <c r="Q2" s="118"/>
      <c r="R2" s="118"/>
      <c r="S2" s="11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9.5</v>
      </c>
      <c r="I22" s="82">
        <f t="shared" si="0"/>
        <v>6.900000000000137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242.29999999999998</v>
      </c>
      <c r="I23" s="43">
        <f t="shared" si="3"/>
        <v>99.40000000000072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2" t="s">
        <v>41</v>
      </c>
      <c r="O26" s="122"/>
      <c r="P26" s="122"/>
      <c r="Q26" s="122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2" t="s">
        <v>34</v>
      </c>
      <c r="O27" s="102"/>
      <c r="P27" s="102"/>
      <c r="Q27" s="10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0">
        <v>41821</v>
      </c>
      <c r="O28" s="103">
        <f>'[1]червень'!$D$143</f>
        <v>117976.29</v>
      </c>
      <c r="P28" s="103"/>
      <c r="Q28" s="103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1"/>
      <c r="O29" s="103"/>
      <c r="P29" s="103"/>
      <c r="Q29" s="103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2" t="s">
        <v>35</v>
      </c>
      <c r="O36" s="122"/>
      <c r="P36" s="122"/>
      <c r="Q36" s="122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0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1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7" sqref="M2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92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96</v>
      </c>
      <c r="O1" s="112"/>
      <c r="P1" s="112"/>
      <c r="Q1" s="112"/>
      <c r="R1" s="112"/>
      <c r="S1" s="113"/>
    </row>
    <row r="2" spans="1:19" ht="16.5" thickBot="1">
      <c r="A2" s="114" t="s">
        <v>93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"/>
      <c r="N2" s="117" t="s">
        <v>95</v>
      </c>
      <c r="O2" s="118"/>
      <c r="P2" s="118"/>
      <c r="Q2" s="118"/>
      <c r="R2" s="118"/>
      <c r="S2" s="11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94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AVERAGE(J4:J4)</f>
        <v>723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/>
      <c r="C5" s="80"/>
      <c r="D5" s="3"/>
      <c r="E5" s="3"/>
      <c r="F5" s="3"/>
      <c r="G5" s="3"/>
      <c r="H5" s="3"/>
      <c r="I5" s="42">
        <f t="shared" si="0"/>
        <v>0</v>
      </c>
      <c r="J5" s="42"/>
      <c r="K5" s="42">
        <v>950</v>
      </c>
      <c r="L5" s="4">
        <f t="shared" si="1"/>
        <v>0</v>
      </c>
      <c r="M5" s="2">
        <v>723</v>
      </c>
      <c r="N5" s="47"/>
      <c r="O5" s="48"/>
      <c r="P5" s="49"/>
      <c r="Q5" s="49"/>
      <c r="R5" s="46"/>
      <c r="S5" s="35">
        <f aca="true" t="shared" si="2" ref="S5:S26">N5+O5+Q5+P5+R5</f>
        <v>0</v>
      </c>
    </row>
    <row r="6" spans="1:19" ht="12.75">
      <c r="A6" s="13">
        <v>41823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980</v>
      </c>
      <c r="L6" s="4">
        <f t="shared" si="1"/>
        <v>0</v>
      </c>
      <c r="M6" s="2">
        <v>723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41824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1600</v>
      </c>
      <c r="L7" s="4">
        <f t="shared" si="1"/>
        <v>0</v>
      </c>
      <c r="M7" s="2">
        <v>723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41827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3100</v>
      </c>
      <c r="L8" s="4">
        <f t="shared" si="1"/>
        <v>0</v>
      </c>
      <c r="M8" s="2">
        <v>723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41828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723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41829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723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41830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1150</v>
      </c>
      <c r="L11" s="4">
        <f t="shared" si="1"/>
        <v>0</v>
      </c>
      <c r="M11" s="2">
        <v>723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41831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723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41834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1500</v>
      </c>
      <c r="L13" s="4">
        <f t="shared" si="1"/>
        <v>0</v>
      </c>
      <c r="M13" s="2">
        <v>723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41835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723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41836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1600</v>
      </c>
      <c r="L15" s="4">
        <f t="shared" si="1"/>
        <v>0</v>
      </c>
      <c r="M15" s="2">
        <v>723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41837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1500</v>
      </c>
      <c r="L16" s="4">
        <f>J15/K16</f>
        <v>0</v>
      </c>
      <c r="M16" s="2">
        <v>723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41838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1500</v>
      </c>
      <c r="L17" s="4">
        <f t="shared" si="1"/>
        <v>0</v>
      </c>
      <c r="M17" s="2">
        <v>723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41841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1800</v>
      </c>
      <c r="L18" s="4">
        <f t="shared" si="1"/>
        <v>0</v>
      </c>
      <c r="M18" s="2">
        <v>723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41842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2760</v>
      </c>
      <c r="L19" s="4">
        <f t="shared" si="1"/>
        <v>0</v>
      </c>
      <c r="M19" s="2">
        <v>723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41843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723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41844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723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41845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1400</v>
      </c>
      <c r="L22" s="4">
        <f t="shared" si="1"/>
        <v>0</v>
      </c>
      <c r="M22" s="2">
        <v>723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41848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723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41849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2500</v>
      </c>
      <c r="L24" s="4">
        <f t="shared" si="1"/>
        <v>0</v>
      </c>
      <c r="M24" s="2">
        <v>723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41850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3480</v>
      </c>
      <c r="L25" s="4">
        <f t="shared" si="1"/>
        <v>0</v>
      </c>
      <c r="M25" s="2">
        <v>723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41851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2581.7</v>
      </c>
      <c r="L26" s="4">
        <f t="shared" si="1"/>
        <v>0</v>
      </c>
      <c r="M26" s="2">
        <v>723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621.7</v>
      </c>
      <c r="C27" s="43">
        <f t="shared" si="3"/>
        <v>86.7</v>
      </c>
      <c r="D27" s="43">
        <f t="shared" si="3"/>
        <v>0</v>
      </c>
      <c r="E27" s="14">
        <f t="shared" si="3"/>
        <v>1.4</v>
      </c>
      <c r="F27" s="14">
        <f t="shared" si="3"/>
        <v>13.3</v>
      </c>
      <c r="G27" s="14">
        <f t="shared" si="3"/>
        <v>0</v>
      </c>
      <c r="H27" s="14">
        <f t="shared" si="3"/>
        <v>1.3</v>
      </c>
      <c r="I27" s="43">
        <f t="shared" si="3"/>
        <v>-1.4000000000000494</v>
      </c>
      <c r="J27" s="43">
        <f t="shared" si="3"/>
        <v>723</v>
      </c>
      <c r="K27" s="43">
        <f t="shared" si="3"/>
        <v>39521.7</v>
      </c>
      <c r="L27" s="15">
        <f t="shared" si="1"/>
        <v>0.018293747485558568</v>
      </c>
      <c r="M27" s="2"/>
      <c r="N27" s="93">
        <f>SUM(N4:N26)</f>
        <v>0</v>
      </c>
      <c r="O27" s="93">
        <f>SUM(O4:O26)</f>
        <v>0</v>
      </c>
      <c r="P27" s="93">
        <f>SUM(P4:P26)</f>
        <v>103</v>
      </c>
      <c r="Q27" s="93">
        <f>SUM(Q4:Q26)</f>
        <v>0</v>
      </c>
      <c r="R27" s="93">
        <f>SUM(R4:R26)</f>
        <v>1</v>
      </c>
      <c r="S27" s="93">
        <f>N27+O27+Q27+P27+R27</f>
        <v>104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2" t="s">
        <v>41</v>
      </c>
      <c r="O30" s="122"/>
      <c r="P30" s="122"/>
      <c r="Q30" s="12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 t="s">
        <v>34</v>
      </c>
      <c r="O31" s="102"/>
      <c r="P31" s="102"/>
      <c r="Q31" s="10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0">
        <v>41822</v>
      </c>
      <c r="O32" s="103">
        <f>'[1]липень'!$D$143</f>
        <v>115585.34867</v>
      </c>
      <c r="P32" s="103"/>
      <c r="Q32" s="10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1"/>
      <c r="O33" s="103"/>
      <c r="P33" s="103"/>
      <c r="Q33" s="10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'[1]червень'!$I$143</f>
        <v>104151.07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'[1]червень'!$I$142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'[1]червень'!$I$140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2" t="s">
        <v>35</v>
      </c>
      <c r="O40" s="122"/>
      <c r="P40" s="122"/>
      <c r="Q40" s="122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0">
        <v>41822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1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0">
      <selection activeCell="F57" sqref="F57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97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100</v>
      </c>
      <c r="P28" s="143"/>
    </row>
    <row r="29" spans="1:16" ht="45">
      <c r="A29" s="135"/>
      <c r="B29" s="72" t="s">
        <v>98</v>
      </c>
      <c r="C29" s="28" t="s">
        <v>26</v>
      </c>
      <c r="D29" s="72" t="str">
        <f>B29</f>
        <v>план на січень-липень  2014р.</v>
      </c>
      <c r="E29" s="28" t="str">
        <f>C29</f>
        <v>факт</v>
      </c>
      <c r="F29" s="71" t="str">
        <f>B29</f>
        <v>план на січень-липень  2014р.</v>
      </c>
      <c r="G29" s="95" t="str">
        <f>C29</f>
        <v>факт</v>
      </c>
      <c r="H29" s="72" t="str">
        <f>B29</f>
        <v>план на січень-липень  2014р.</v>
      </c>
      <c r="I29" s="28" t="str">
        <f>C29</f>
        <v>факт</v>
      </c>
      <c r="J29" s="71" t="str">
        <f>B29</f>
        <v>план на січень-липень  2014р.</v>
      </c>
      <c r="K29" s="95" t="str">
        <f>C29</f>
        <v>факт</v>
      </c>
      <c r="L29" s="67" t="str">
        <f>D29</f>
        <v>план на січень-липень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травень!O38</f>
        <v>0</v>
      </c>
      <c r="B30" s="73">
        <f>'[1]липень'!$E$119</f>
        <v>182.5</v>
      </c>
      <c r="C30" s="73">
        <f>'[1]липень'!$F$119</f>
        <v>139.3</v>
      </c>
      <c r="D30" s="74">
        <f>'[1]липень'!$E$122</f>
        <v>7232.5</v>
      </c>
      <c r="E30" s="74">
        <f>'[1]липень'!$F$122</f>
        <v>2117.13</v>
      </c>
      <c r="F30" s="75">
        <f>'[1]липень'!$E$121</f>
        <v>1683</v>
      </c>
      <c r="G30" s="76">
        <f>'[1]липень'!$F$121</f>
        <v>1658.94</v>
      </c>
      <c r="H30" s="76">
        <f>'[1]липень'!$E$120</f>
        <v>41312.6</v>
      </c>
      <c r="I30" s="76">
        <f>'[1]липень'!$F$120</f>
        <v>38156.7</v>
      </c>
      <c r="J30" s="76">
        <f>'[1]липень'!$E$123</f>
        <v>1052.04</v>
      </c>
      <c r="K30" s="96">
        <f>'[1]липень'!$F$123</f>
        <v>728.31</v>
      </c>
      <c r="L30" s="97">
        <f>H30+F30+D30+J30+B30</f>
        <v>51462.64</v>
      </c>
      <c r="M30" s="77">
        <f>I30+G30+E30+K30+C30</f>
        <v>42800.38</v>
      </c>
      <c r="N30" s="78">
        <f>M30-L30</f>
        <v>-8662.260000000002</v>
      </c>
      <c r="O30" s="144">
        <f>липень!O32</f>
        <v>115585.34867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липень!Q34</f>
        <v>104151.07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липень!Q35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червень!Q33</f>
        <v>0</v>
      </c>
    </row>
    <row r="35" spans="15:16" ht="12.75">
      <c r="O35" s="26" t="s">
        <v>48</v>
      </c>
      <c r="P35" s="84">
        <f>липень!Q36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'[1]липень'!$E$10</f>
        <v>221371.1</v>
      </c>
      <c r="C47" s="40">
        <f>'[1]липень'!$F$10</f>
        <v>183619.83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'[1]липень'!$E$33</f>
        <v>44861.11</v>
      </c>
      <c r="C48" s="18">
        <f>'[1]липень'!$F$33</f>
        <v>39919.71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'[1]липень'!$E$19</f>
        <v>1033.6</v>
      </c>
      <c r="C49" s="17">
        <f>'[1]липень'!$F$19</f>
        <v>317.87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'[1]липень'!$E$96</f>
        <v>604.5</v>
      </c>
      <c r="C50" s="6">
        <f>'[1]липень'!$F$96</f>
        <v>416.75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'[1]липень'!$E$56</f>
        <v>3950.3</v>
      </c>
      <c r="C51" s="17">
        <f>'[1]липень'!$F$56</f>
        <v>3279.38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'[1]липень'!$E$95</f>
        <v>4106.5</v>
      </c>
      <c r="C52" s="17">
        <f>'[1]липень'!$F$95</f>
        <v>3551.7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1800</v>
      </c>
      <c r="C53" s="17">
        <v>1477.5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2504.7999999999665</v>
      </c>
      <c r="C54" s="17">
        <f>C55-C47-C48-C49-C50-C51-C52-C53</f>
        <v>914.869999999999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'[1]липень'!$E$107</f>
        <v>280231.91</v>
      </c>
      <c r="C55" s="12">
        <f>'[1]липень'!$F$107</f>
        <v>233497.61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4">
        <v>45950.2</v>
      </c>
      <c r="H6" s="98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99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5">
        <f t="shared" si="0"/>
        <v>-2851.24</v>
      </c>
      <c r="H7" s="99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6">
        <v>80.76</v>
      </c>
      <c r="H8" s="100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6">
        <v>-2932</v>
      </c>
      <c r="H9" s="100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6"/>
      <c r="H10" s="100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6"/>
      <c r="H11" s="100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6"/>
      <c r="H12" s="100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6"/>
      <c r="H13" s="100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6"/>
      <c r="H14" s="100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7">
        <f t="shared" si="2"/>
        <v>43098.96</v>
      </c>
      <c r="H15" s="101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2014-07-02T15:00:32Z</dcterms:modified>
  <cp:category/>
  <cp:version/>
  <cp:contentType/>
  <cp:contentStatus/>
</cp:coreProperties>
</file>